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NOWY CENNIK\Nowy folder\"/>
    </mc:Choice>
  </mc:AlternateContent>
  <xr:revisionPtr revIDLastSave="0" documentId="13_ncr:1_{D697EB67-5A7C-417D-9082-CBBAA65FFC81}" xr6:coauthVersionLast="47" xr6:coauthVersionMax="47" xr10:uidLastSave="{00000000-0000-0000-0000-000000000000}"/>
  <bookViews>
    <workbookView xWindow="-120" yWindow="-120" windowWidth="29040" windowHeight="15840" xr2:uid="{A19B7FA4-E0B1-4EB2-8591-921BA0B02E8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5" i="1" l="1"/>
  <c r="I24" i="1"/>
  <c r="I25" i="1" s="1"/>
  <c r="I23" i="1"/>
  <c r="I27" i="1" l="1"/>
  <c r="I28" i="1" s="1"/>
  <c r="I26" i="1"/>
  <c r="E52" i="1" l="1"/>
  <c r="D52" i="1"/>
  <c r="D49" i="1" s="1"/>
  <c r="C52" i="1"/>
  <c r="C49" i="1" s="1"/>
  <c r="B52" i="1"/>
  <c r="A52" i="1"/>
  <c r="A49" i="1" s="1"/>
  <c r="F52" i="1"/>
  <c r="F49" i="1" s="1"/>
  <c r="I52" i="1"/>
  <c r="H52" i="1" l="1"/>
  <c r="E49" i="1"/>
  <c r="G52" i="1"/>
  <c r="B49" i="1"/>
  <c r="A46" i="1" l="1"/>
  <c r="B29" i="1" s="1"/>
</calcChain>
</file>

<file path=xl/sharedStrings.xml><?xml version="1.0" encoding="utf-8"?>
<sst xmlns="http://schemas.openxmlformats.org/spreadsheetml/2006/main" count="75" uniqueCount="73">
  <si>
    <t>Rachunek do umowy zlecenia</t>
  </si>
  <si>
    <t>Za wykonanie prac zgodnie              z umową nr:</t>
  </si>
  <si>
    <t>z dnia</t>
  </si>
  <si>
    <t>w okresie od</t>
  </si>
  <si>
    <t>do</t>
  </si>
  <si>
    <t>Rozliczenie umowy</t>
  </si>
  <si>
    <t>Kwota brutto</t>
  </si>
  <si>
    <t>Wyliczanie składek</t>
  </si>
  <si>
    <t>Składki na ubezpieczenia społeczne finansowane ze środków zleceniobiorcy w tym:</t>
  </si>
  <si>
    <t>emerytalna (9,76%)</t>
  </si>
  <si>
    <t>rentowa (1,5%)</t>
  </si>
  <si>
    <t>chorobowa (2,45%)</t>
  </si>
  <si>
    <t>Składka na ubezpieczenie zdrowotne (9%)</t>
  </si>
  <si>
    <t>Koszty uzyskania przychodu</t>
  </si>
  <si>
    <t>Podstawa opodatkowania</t>
  </si>
  <si>
    <t>Podatek dochodowy</t>
  </si>
  <si>
    <t>Podatek do Urzędu Skarbowego</t>
  </si>
  <si>
    <t>Do wypłaty</t>
  </si>
  <si>
    <t>słownie:</t>
  </si>
  <si>
    <t>…...............................</t>
  </si>
  <si>
    <t>Podpis Zleceniobiorcy</t>
  </si>
  <si>
    <r>
      <rPr>
        <b/>
        <sz val="11"/>
        <rFont val="Calibri"/>
        <family val="2"/>
        <charset val="238"/>
        <scheme val="minor"/>
      </rPr>
      <t xml:space="preserve">Zleceniodawca: </t>
    </r>
    <r>
      <rPr>
        <sz val="11"/>
        <rFont val="Calibri"/>
        <family val="2"/>
        <charset val="238"/>
        <scheme val="minor"/>
      </rPr>
      <t xml:space="preserve">                                  Powiatowy Lekarz Weterynarii w Kielcach</t>
    </r>
  </si>
  <si>
    <t>setki.tyś</t>
  </si>
  <si>
    <t>dzieś.tyś</t>
  </si>
  <si>
    <t>tysiące</t>
  </si>
  <si>
    <t>setki</t>
  </si>
  <si>
    <t>dziesiątki</t>
  </si>
  <si>
    <t>jednostki</t>
  </si>
  <si>
    <t>pom.tyś</t>
  </si>
  <si>
    <t>pom.zł</t>
  </si>
  <si>
    <t>pom.gr</t>
  </si>
  <si>
    <t>nastki</t>
  </si>
  <si>
    <t>jedynki</t>
  </si>
  <si>
    <t>sto</t>
  </si>
  <si>
    <t>jedenaście</t>
  </si>
  <si>
    <t>jeden</t>
  </si>
  <si>
    <t>dwieście</t>
  </si>
  <si>
    <t>dwadzieścia</t>
  </si>
  <si>
    <t>dwanaście</t>
  </si>
  <si>
    <t>dwa</t>
  </si>
  <si>
    <t>trzysta</t>
  </si>
  <si>
    <t>trzydzieści</t>
  </si>
  <si>
    <t>trzynaście</t>
  </si>
  <si>
    <t>trzy</t>
  </si>
  <si>
    <t>czterysta</t>
  </si>
  <si>
    <t>czterdzieści</t>
  </si>
  <si>
    <t>czternaście</t>
  </si>
  <si>
    <t>cztery</t>
  </si>
  <si>
    <t>pięćset</t>
  </si>
  <si>
    <t>pięćdziesiąt</t>
  </si>
  <si>
    <t>pietnaście</t>
  </si>
  <si>
    <t>pięć</t>
  </si>
  <si>
    <t>sześćset</t>
  </si>
  <si>
    <t>sześćdziesiąt</t>
  </si>
  <si>
    <t>szesnaście</t>
  </si>
  <si>
    <t>sześć</t>
  </si>
  <si>
    <t>siedemset</t>
  </si>
  <si>
    <t>siedemdziesiąt</t>
  </si>
  <si>
    <t>siedemnaście</t>
  </si>
  <si>
    <t>siedem</t>
  </si>
  <si>
    <t>osiemset</t>
  </si>
  <si>
    <t>osiemdziesiąt</t>
  </si>
  <si>
    <t>osiemnaście</t>
  </si>
  <si>
    <t>osiem</t>
  </si>
  <si>
    <t>dziewięćset</t>
  </si>
  <si>
    <t>dziewiędziesiąt</t>
  </si>
  <si>
    <t>dziewiętnaście</t>
  </si>
  <si>
    <t>dziewięć</t>
  </si>
  <si>
    <t xml:space="preserve">Zleceniobiorca: </t>
  </si>
  <si>
    <t xml:space="preserve">rodzaj czynności:  </t>
  </si>
  <si>
    <t>Załącznik nr 28 do Procedury do zarządzenia 30.12.2022.ZAR  z dnia 27.12.2022. Powiatowego Lekarza Weterynarii w Kielcach</t>
  </si>
  <si>
    <t>Spoób i termin płatności</t>
  </si>
  <si>
    <t>Przelew proszę dokonać zgdonie z podpisaną umową z PLW w Kielcach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</si>
</sst>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z_ł_-;\-* #,##0\ _z_ł_-;_-* &quot;-&quot;\ _z_ł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2" fontId="3" fillId="0" borderId="0" xfId="0" applyNumberFormat="1" applyFont="1"/>
    <xf numFmtId="2" fontId="3" fillId="0" borderId="12" xfId="0" applyNumberFormat="1" applyFont="1" applyBorder="1"/>
    <xf numFmtId="2" fontId="2" fillId="0" borderId="0" xfId="0" applyNumberFormat="1" applyFont="1"/>
    <xf numFmtId="2" fontId="0" fillId="0" borderId="0" xfId="0" applyNumberFormat="1"/>
    <xf numFmtId="2" fontId="0" fillId="0" borderId="12" xfId="0" applyNumberFormat="1" applyBorder="1"/>
    <xf numFmtId="9" fontId="0" fillId="0" borderId="12" xfId="0" applyNumberFormat="1" applyBorder="1"/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0" fillId="2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D5053-9B93-4BED-8722-E546F46DC4E1}">
  <sheetPr>
    <pageSetUpPr fitToPage="1"/>
  </sheetPr>
  <dimension ref="A1:I63"/>
  <sheetViews>
    <sheetView tabSelected="1" workbookViewId="0">
      <selection activeCell="N43" sqref="N43"/>
    </sheetView>
  </sheetViews>
  <sheetFormatPr defaultRowHeight="15" x14ac:dyDescent="0.25"/>
  <cols>
    <col min="8" max="8" width="12.7109375" customWidth="1"/>
    <col min="9" max="9" width="13.28515625" customWidth="1"/>
  </cols>
  <sheetData>
    <row r="1" spans="1:9" x14ac:dyDescent="0.25">
      <c r="A1" s="20" t="s">
        <v>70</v>
      </c>
      <c r="B1" s="20"/>
      <c r="C1" s="20"/>
      <c r="D1" s="20"/>
      <c r="E1" s="20"/>
      <c r="F1" s="20"/>
      <c r="G1" s="20"/>
      <c r="H1" s="20"/>
      <c r="I1" s="20"/>
    </row>
    <row r="2" spans="1:9" ht="15.75" thickBot="1" x14ac:dyDescent="0.3"/>
    <row r="3" spans="1:9" ht="15.75" thickBot="1" x14ac:dyDescent="0.3">
      <c r="A3" s="22" t="s">
        <v>0</v>
      </c>
      <c r="B3" s="23"/>
      <c r="C3" s="23"/>
      <c r="D3" s="23"/>
      <c r="E3" s="23"/>
      <c r="F3" s="23"/>
      <c r="G3" s="23"/>
      <c r="H3" s="23"/>
      <c r="I3" s="24"/>
    </row>
    <row r="4" spans="1:9" ht="15.75" thickBot="1" x14ac:dyDescent="0.3"/>
    <row r="5" spans="1:9" ht="27.75" customHeight="1" thickBot="1" x14ac:dyDescent="0.3">
      <c r="A5" s="25" t="s">
        <v>1</v>
      </c>
      <c r="B5" s="25"/>
      <c r="C5" s="25"/>
      <c r="D5" s="26"/>
      <c r="E5" s="27"/>
      <c r="F5" s="19" t="s">
        <v>2</v>
      </c>
      <c r="G5" s="19"/>
      <c r="H5" s="28"/>
      <c r="I5" s="29"/>
    </row>
    <row r="6" spans="1:9" ht="15.75" thickBot="1" x14ac:dyDescent="0.3">
      <c r="A6" s="19" t="s">
        <v>3</v>
      </c>
      <c r="B6" s="19"/>
      <c r="C6" s="30"/>
      <c r="D6" s="27"/>
      <c r="E6" s="1"/>
      <c r="F6" s="19" t="s">
        <v>4</v>
      </c>
      <c r="G6" s="19"/>
      <c r="H6" s="30"/>
      <c r="I6" s="27"/>
    </row>
    <row r="7" spans="1:9" ht="15.75" thickBot="1" x14ac:dyDescent="0.3">
      <c r="A7" s="2"/>
      <c r="B7" s="2"/>
      <c r="C7" s="2"/>
      <c r="D7" s="2"/>
      <c r="E7" s="2"/>
      <c r="F7" s="2"/>
      <c r="G7" s="2"/>
      <c r="H7" s="2"/>
      <c r="I7" s="2"/>
    </row>
    <row r="8" spans="1:9" x14ac:dyDescent="0.25">
      <c r="A8" s="31" t="s">
        <v>21</v>
      </c>
      <c r="B8" s="32"/>
      <c r="C8" s="32"/>
      <c r="D8" s="32"/>
      <c r="E8" s="32"/>
      <c r="F8" s="32"/>
      <c r="G8" s="32"/>
      <c r="H8" s="32"/>
      <c r="I8" s="33"/>
    </row>
    <row r="9" spans="1:9" ht="6.75" customHeight="1" thickBot="1" x14ac:dyDescent="0.3">
      <c r="A9" s="34"/>
      <c r="B9" s="35"/>
      <c r="C9" s="35"/>
      <c r="D9" s="35"/>
      <c r="E9" s="35"/>
      <c r="F9" s="35"/>
      <c r="G9" s="35"/>
      <c r="H9" s="35"/>
      <c r="I9" s="36"/>
    </row>
    <row r="10" spans="1:9" ht="15.75" hidden="1" thickBot="1" x14ac:dyDescent="0.3">
      <c r="A10" s="37"/>
      <c r="B10" s="38"/>
      <c r="C10" s="38"/>
      <c r="D10" s="38"/>
      <c r="E10" s="38"/>
      <c r="F10" s="38"/>
      <c r="G10" s="38"/>
      <c r="H10" s="38"/>
      <c r="I10" s="39"/>
    </row>
    <row r="11" spans="1:9" x14ac:dyDescent="0.25">
      <c r="A11" s="40" t="s">
        <v>68</v>
      </c>
      <c r="B11" s="32"/>
      <c r="C11" s="32"/>
      <c r="D11" s="32"/>
      <c r="E11" s="32"/>
      <c r="F11" s="32"/>
      <c r="G11" s="32"/>
      <c r="H11" s="32"/>
      <c r="I11" s="33"/>
    </row>
    <row r="12" spans="1:9" ht="6.6" customHeight="1" thickBot="1" x14ac:dyDescent="0.3">
      <c r="A12" s="34"/>
      <c r="B12" s="35"/>
      <c r="C12" s="35"/>
      <c r="D12" s="35"/>
      <c r="E12" s="35"/>
      <c r="F12" s="35"/>
      <c r="G12" s="35"/>
      <c r="H12" s="35"/>
      <c r="I12" s="36"/>
    </row>
    <row r="13" spans="1:9" ht="15.75" hidden="1" thickBot="1" x14ac:dyDescent="0.3">
      <c r="A13" s="37"/>
      <c r="B13" s="38"/>
      <c r="C13" s="38"/>
      <c r="D13" s="38"/>
      <c r="E13" s="38"/>
      <c r="F13" s="38"/>
      <c r="G13" s="38"/>
      <c r="H13" s="38"/>
      <c r="I13" s="39"/>
    </row>
    <row r="14" spans="1:9" x14ac:dyDescent="0.25">
      <c r="A14" s="40" t="s">
        <v>69</v>
      </c>
      <c r="B14" s="32"/>
      <c r="C14" s="32"/>
      <c r="D14" s="32"/>
      <c r="E14" s="32"/>
      <c r="F14" s="32"/>
      <c r="G14" s="32"/>
      <c r="H14" s="32"/>
      <c r="I14" s="33"/>
    </row>
    <row r="15" spans="1:9" ht="15.75" thickBot="1" x14ac:dyDescent="0.3">
      <c r="A15" s="37"/>
      <c r="B15" s="38"/>
      <c r="C15" s="38"/>
      <c r="D15" s="38"/>
      <c r="E15" s="38"/>
      <c r="F15" s="38"/>
      <c r="G15" s="38"/>
      <c r="H15" s="38"/>
      <c r="I15" s="39"/>
    </row>
    <row r="16" spans="1:9" x14ac:dyDescent="0.25">
      <c r="A16" s="41" t="s">
        <v>5</v>
      </c>
      <c r="B16" s="41"/>
      <c r="C16" s="41"/>
      <c r="D16" s="41"/>
      <c r="E16" s="41"/>
      <c r="F16" s="41"/>
      <c r="G16" s="41"/>
      <c r="H16" s="41"/>
      <c r="I16" s="41"/>
    </row>
    <row r="17" spans="1:9" x14ac:dyDescent="0.25">
      <c r="A17" s="42" t="s">
        <v>6</v>
      </c>
      <c r="B17" s="42"/>
      <c r="C17" s="42"/>
      <c r="D17" s="42"/>
      <c r="E17" s="42"/>
      <c r="F17" s="42"/>
      <c r="G17" s="3"/>
      <c r="H17" s="4"/>
      <c r="I17" s="5">
        <v>10</v>
      </c>
    </row>
    <row r="18" spans="1:9" ht="24.95" customHeight="1" x14ac:dyDescent="0.25">
      <c r="A18" s="21" t="s">
        <v>7</v>
      </c>
      <c r="B18" s="21"/>
      <c r="C18" s="21"/>
      <c r="D18" s="21"/>
      <c r="E18" s="21"/>
      <c r="F18" s="21"/>
      <c r="G18" s="2"/>
      <c r="H18" s="6"/>
      <c r="I18" s="6"/>
    </row>
    <row r="19" spans="1:9" ht="31.5" customHeight="1" x14ac:dyDescent="0.25">
      <c r="A19" s="18" t="s">
        <v>8</v>
      </c>
      <c r="B19" s="18"/>
      <c r="C19" s="18"/>
      <c r="D19" s="18"/>
      <c r="E19" s="18"/>
      <c r="F19" s="18"/>
      <c r="H19" s="7"/>
      <c r="I19" s="7"/>
    </row>
    <row r="20" spans="1:9" ht="24.95" customHeight="1" x14ac:dyDescent="0.25">
      <c r="A20" s="17" t="s">
        <v>9</v>
      </c>
      <c r="B20" s="17"/>
      <c r="C20" s="17"/>
      <c r="D20" s="17"/>
      <c r="E20" s="17"/>
      <c r="F20" s="17"/>
      <c r="H20" s="7"/>
      <c r="I20" s="8">
        <v>0</v>
      </c>
    </row>
    <row r="21" spans="1:9" ht="24.95" customHeight="1" x14ac:dyDescent="0.25">
      <c r="A21" s="17" t="s">
        <v>10</v>
      </c>
      <c r="B21" s="17"/>
      <c r="C21" s="17"/>
      <c r="D21" s="17"/>
      <c r="E21" s="17"/>
      <c r="F21" s="17"/>
      <c r="H21" s="7"/>
      <c r="I21" s="8">
        <v>0</v>
      </c>
    </row>
    <row r="22" spans="1:9" ht="24.95" customHeight="1" x14ac:dyDescent="0.25">
      <c r="A22" s="17" t="s">
        <v>11</v>
      </c>
      <c r="B22" s="17"/>
      <c r="C22" s="17"/>
      <c r="D22" s="17"/>
      <c r="E22" s="17"/>
      <c r="F22" s="17"/>
      <c r="H22" s="7"/>
      <c r="I22" s="8">
        <v>0</v>
      </c>
    </row>
    <row r="23" spans="1:9" ht="24.95" customHeight="1" x14ac:dyDescent="0.25">
      <c r="A23" s="17" t="s">
        <v>12</v>
      </c>
      <c r="B23" s="17"/>
      <c r="C23" s="17"/>
      <c r="D23" s="17"/>
      <c r="E23" s="17"/>
      <c r="F23" s="17"/>
      <c r="H23" s="7"/>
      <c r="I23" s="8">
        <f>ROUND(I17*9%,2)</f>
        <v>0.9</v>
      </c>
    </row>
    <row r="24" spans="1:9" ht="24.95" customHeight="1" x14ac:dyDescent="0.25">
      <c r="A24" s="17" t="s">
        <v>13</v>
      </c>
      <c r="B24" s="17"/>
      <c r="C24" s="17"/>
      <c r="D24" s="17"/>
      <c r="E24" s="17"/>
      <c r="F24" s="17"/>
      <c r="G24" s="9">
        <v>0.2</v>
      </c>
      <c r="H24" s="7"/>
      <c r="I24" s="8">
        <f>ROUND(I17*20%,2)</f>
        <v>2</v>
      </c>
    </row>
    <row r="25" spans="1:9" ht="24.95" customHeight="1" x14ac:dyDescent="0.25">
      <c r="A25" s="17" t="s">
        <v>14</v>
      </c>
      <c r="B25" s="17"/>
      <c r="C25" s="17"/>
      <c r="D25" s="17"/>
      <c r="E25" s="17"/>
      <c r="F25" s="17"/>
      <c r="H25" s="7"/>
      <c r="I25" s="8">
        <f>ROUND(I17-I24,0)</f>
        <v>8</v>
      </c>
    </row>
    <row r="26" spans="1:9" ht="24.95" customHeight="1" x14ac:dyDescent="0.25">
      <c r="A26" s="17" t="s">
        <v>15</v>
      </c>
      <c r="B26" s="17"/>
      <c r="C26" s="17"/>
      <c r="D26" s="17"/>
      <c r="E26" s="17"/>
      <c r="F26" s="17"/>
      <c r="G26" s="9">
        <v>0.12</v>
      </c>
      <c r="H26" s="7"/>
      <c r="I26" s="8">
        <f>ROUND(I25*12%,2)</f>
        <v>0.96</v>
      </c>
    </row>
    <row r="27" spans="1:9" ht="24.95" customHeight="1" x14ac:dyDescent="0.25">
      <c r="A27" s="17" t="s">
        <v>16</v>
      </c>
      <c r="B27" s="17"/>
      <c r="C27" s="17"/>
      <c r="D27" s="17"/>
      <c r="E27" s="17"/>
      <c r="F27" s="17"/>
      <c r="H27" s="7"/>
      <c r="I27" s="8">
        <f>ROUND(I25*12%,0)</f>
        <v>1</v>
      </c>
    </row>
    <row r="28" spans="1:9" ht="24.95" customHeight="1" x14ac:dyDescent="0.25">
      <c r="A28" s="17" t="s">
        <v>17</v>
      </c>
      <c r="B28" s="17"/>
      <c r="C28" s="17"/>
      <c r="D28" s="17"/>
      <c r="E28" s="17"/>
      <c r="F28" s="17"/>
      <c r="H28" s="7"/>
      <c r="I28" s="8">
        <f>I17-I23-I27</f>
        <v>8.1</v>
      </c>
    </row>
    <row r="29" spans="1:9" ht="24.95" customHeight="1" x14ac:dyDescent="0.25">
      <c r="A29" t="s">
        <v>18</v>
      </c>
      <c r="B29" s="19" t="str">
        <f>A46</f>
        <v>osiem złotych 10/100</v>
      </c>
      <c r="C29" s="19"/>
      <c r="D29" s="19"/>
      <c r="E29" s="19"/>
      <c r="F29" s="19"/>
      <c r="G29" s="19"/>
      <c r="H29" s="19"/>
      <c r="I29" s="19"/>
    </row>
    <row r="30" spans="1:9" ht="14.25" customHeight="1" x14ac:dyDescent="0.25">
      <c r="H30" s="7"/>
    </row>
    <row r="31" spans="1:9" x14ac:dyDescent="0.25">
      <c r="H31" s="7"/>
    </row>
    <row r="33" spans="1:9" x14ac:dyDescent="0.25">
      <c r="A33" s="16" t="s">
        <v>71</v>
      </c>
      <c r="B33" s="16"/>
      <c r="C33" s="16"/>
      <c r="D33" s="16"/>
      <c r="E33" s="16"/>
      <c r="F33" s="16"/>
      <c r="G33" s="16"/>
      <c r="H33" s="16"/>
      <c r="I33" s="16"/>
    </row>
    <row r="35" spans="1:9" ht="18.75" x14ac:dyDescent="0.25">
      <c r="A35" s="43" t="s">
        <v>72</v>
      </c>
      <c r="B35" s="43"/>
      <c r="C35" s="43"/>
      <c r="D35" s="43"/>
      <c r="E35" s="43"/>
      <c r="F35" s="43"/>
      <c r="G35" s="43"/>
      <c r="H35" s="43"/>
      <c r="I35" s="43"/>
    </row>
    <row r="36" spans="1:9" ht="18.75" x14ac:dyDescent="0.25">
      <c r="A36" s="44"/>
      <c r="B36" s="44"/>
      <c r="C36" s="44"/>
      <c r="D36" s="44"/>
      <c r="E36" s="44"/>
      <c r="F36" s="44"/>
      <c r="G36" s="44"/>
      <c r="H36" s="44"/>
      <c r="I36" s="44"/>
    </row>
    <row r="38" spans="1:9" x14ac:dyDescent="0.25">
      <c r="G38" s="14" t="s">
        <v>19</v>
      </c>
      <c r="H38" s="14"/>
      <c r="I38" s="14"/>
    </row>
    <row r="39" spans="1:9" x14ac:dyDescent="0.25">
      <c r="G39" s="14" t="s">
        <v>20</v>
      </c>
      <c r="H39" s="14"/>
      <c r="I39" s="14"/>
    </row>
    <row r="40" spans="1:9" ht="9" customHeight="1" x14ac:dyDescent="0.25"/>
    <row r="46" spans="1:9" hidden="1" x14ac:dyDescent="0.25">
      <c r="A46" s="15" t="str">
        <f>TRIM(A49&amp;" "&amp;B49&amp;" "&amp;C49&amp;" "&amp;G52&amp;" "&amp;D49&amp;" "&amp;E49&amp;" "&amp;F49&amp;" "&amp;H52&amp;" "&amp;I52)</f>
        <v>osiem złotych 10/100</v>
      </c>
      <c r="B46" s="15"/>
      <c r="C46" s="15"/>
      <c r="D46" s="15"/>
      <c r="E46" s="15"/>
      <c r="F46" s="15"/>
      <c r="G46" s="15"/>
      <c r="H46" s="15"/>
    </row>
    <row r="47" spans="1:9" hidden="1" x14ac:dyDescent="0.25"/>
    <row r="48" spans="1:9" hidden="1" x14ac:dyDescent="0.25"/>
    <row r="49" spans="1:9" hidden="1" x14ac:dyDescent="0.25">
      <c r="A49" t="str">
        <f>IF(A52=0,"",INDEX($C$14:$F$22,A52,1))</f>
        <v/>
      </c>
      <c r="B49" s="10" t="str">
        <f>IF(B52=0,"",IF(AND(B52=1,C52=0),"dziesięć",IF(B52&gt;=1,INDEX(A55:D63,B52,2))))</f>
        <v/>
      </c>
      <c r="C49" t="str">
        <f>IF(C52=0,"",IF(B52=1,INDEX(A55:D63,C52,3),INDEX(A55:D63,C52,4)))</f>
        <v/>
      </c>
      <c r="D49" t="str">
        <f>IF(D52=0,"",INDEX($A$55:$D$63,D52,1))</f>
        <v/>
      </c>
      <c r="E49" s="10" t="str">
        <f>IF(E52=0,"",IF(AND(E52=1,F52=0),"dziesięć",IF(E52&gt;=1,INDEX(A55:D63,E52,2))))</f>
        <v/>
      </c>
      <c r="F49" t="str">
        <f>IF(F52=0,"",IF(E52=1,INDEX(A55:D63,F52,3),INDEX(A55:D63,F52,4)))</f>
        <v>osiem</v>
      </c>
    </row>
    <row r="50" spans="1:9" hidden="1" x14ac:dyDescent="0.25"/>
    <row r="51" spans="1:9" hidden="1" x14ac:dyDescent="0.25">
      <c r="A51" s="11" t="s">
        <v>22</v>
      </c>
      <c r="B51" s="11" t="s">
        <v>23</v>
      </c>
      <c r="C51" s="11" t="s">
        <v>24</v>
      </c>
      <c r="D51" s="11" t="s">
        <v>25</v>
      </c>
      <c r="E51" s="11" t="s">
        <v>26</v>
      </c>
      <c r="F51" s="12" t="s">
        <v>27</v>
      </c>
      <c r="G51" s="11" t="s">
        <v>28</v>
      </c>
      <c r="H51" s="11" t="s">
        <v>29</v>
      </c>
      <c r="I51" s="11" t="s">
        <v>30</v>
      </c>
    </row>
    <row r="52" spans="1:9" hidden="1" x14ac:dyDescent="0.25">
      <c r="A52">
        <f>IF($I$28&gt;=100000,VALUE(TEXT(RIGHT(LEFT(INT($I$28),LEN(INT($I$28))-5),1),"0")),0)</f>
        <v>0</v>
      </c>
      <c r="B52">
        <f>IF($I$28&gt;=10000,VALUE(TEXT(RIGHT(LEFT(INT($I$28),LEN(INT($I$28))-4),1),"0")),0)</f>
        <v>0</v>
      </c>
      <c r="C52">
        <f>IF($I$28&gt;=1000,VALUE(TEXT(RIGHT(LEFT(INT($I$28),LEN(INT($I$28))-3),1),"0")),0)</f>
        <v>0</v>
      </c>
      <c r="D52">
        <f>IF($I$28&gt;=100,VALUE(TEXT(RIGHT(LEFT(INT($I$28),LEN(INT($I$28))-2),1),"0")),0)</f>
        <v>0</v>
      </c>
      <c r="E52">
        <f>IF($I$28&gt;=10,VALUE(TEXT(RIGHT(LEFT(INT($I$28),LEN(INT($I$28))-1),1),"0")),0)</f>
        <v>0</v>
      </c>
      <c r="F52" s="13">
        <f>IF($I$28&gt;=1,VALUE(TEXT(RIGHT(LEFT(INT($I$28),LEN(INT($I$28))),1),"0")),0)</f>
        <v>8</v>
      </c>
      <c r="G52" t="str">
        <f>IF(AND(B52&lt;&gt;1,(AND(C52&gt;=2,C52&lt;=4))),"tysiące",IF(AND(B52=0,A52=0,C52=1),"tysiąc",IF(AND(B52=0,A52=0,C52=0),"","tysięcy")))</f>
        <v/>
      </c>
      <c r="H52" t="str">
        <f>IF(AND(E52&lt;&gt;1,(AND(F52&gt;=2,F52&lt;=4))),"złote",IF(AND(E52=0,F52=1),"złoty","złotych"))</f>
        <v>złotych</v>
      </c>
      <c r="I52" t="str">
        <f>TEXT(ROUND((I28-INT(I28))*100,0),"00")&amp;"/100"</f>
        <v>10/100</v>
      </c>
    </row>
    <row r="53" spans="1:9" hidden="1" x14ac:dyDescent="0.25"/>
    <row r="54" spans="1:9" hidden="1" x14ac:dyDescent="0.25">
      <c r="A54" s="11" t="s">
        <v>25</v>
      </c>
      <c r="B54" s="11" t="s">
        <v>26</v>
      </c>
      <c r="C54" s="11" t="s">
        <v>31</v>
      </c>
      <c r="D54" s="11" t="s">
        <v>32</v>
      </c>
      <c r="F54" s="11"/>
    </row>
    <row r="55" spans="1:9" hidden="1" x14ac:dyDescent="0.25">
      <c r="A55" t="s">
        <v>33</v>
      </c>
      <c r="B55" t="str">
        <f>""</f>
        <v/>
      </c>
      <c r="C55" t="s">
        <v>34</v>
      </c>
      <c r="D55" t="s">
        <v>35</v>
      </c>
    </row>
    <row r="56" spans="1:9" hidden="1" x14ac:dyDescent="0.25">
      <c r="A56" t="s">
        <v>36</v>
      </c>
      <c r="B56" t="s">
        <v>37</v>
      </c>
      <c r="C56" t="s">
        <v>38</v>
      </c>
      <c r="D56" t="s">
        <v>39</v>
      </c>
      <c r="H56" s="11"/>
    </row>
    <row r="57" spans="1:9" hidden="1" x14ac:dyDescent="0.25">
      <c r="A57" t="s">
        <v>40</v>
      </c>
      <c r="B57" t="s">
        <v>41</v>
      </c>
      <c r="C57" t="s">
        <v>42</v>
      </c>
      <c r="D57" t="s">
        <v>43</v>
      </c>
    </row>
    <row r="58" spans="1:9" hidden="1" x14ac:dyDescent="0.25">
      <c r="A58" t="s">
        <v>44</v>
      </c>
      <c r="B58" t="s">
        <v>45</v>
      </c>
      <c r="C58" t="s">
        <v>46</v>
      </c>
      <c r="D58" t="s">
        <v>47</v>
      </c>
    </row>
    <row r="59" spans="1:9" hidden="1" x14ac:dyDescent="0.25">
      <c r="A59" t="s">
        <v>48</v>
      </c>
      <c r="B59" t="s">
        <v>49</v>
      </c>
      <c r="C59" t="s">
        <v>50</v>
      </c>
      <c r="D59" t="s">
        <v>51</v>
      </c>
    </row>
    <row r="60" spans="1:9" hidden="1" x14ac:dyDescent="0.25">
      <c r="A60" t="s">
        <v>52</v>
      </c>
      <c r="B60" t="s">
        <v>53</v>
      </c>
      <c r="C60" t="s">
        <v>54</v>
      </c>
      <c r="D60" t="s">
        <v>55</v>
      </c>
    </row>
    <row r="61" spans="1:9" hidden="1" x14ac:dyDescent="0.25">
      <c r="A61" t="s">
        <v>56</v>
      </c>
      <c r="B61" t="s">
        <v>57</v>
      </c>
      <c r="C61" t="s">
        <v>58</v>
      </c>
      <c r="D61" t="s">
        <v>59</v>
      </c>
    </row>
    <row r="62" spans="1:9" hidden="1" x14ac:dyDescent="0.25">
      <c r="A62" t="s">
        <v>60</v>
      </c>
      <c r="B62" t="s">
        <v>61</v>
      </c>
      <c r="C62" t="s">
        <v>62</v>
      </c>
      <c r="D62" t="s">
        <v>63</v>
      </c>
    </row>
    <row r="63" spans="1:9" hidden="1" x14ac:dyDescent="0.25">
      <c r="A63" t="s">
        <v>64</v>
      </c>
      <c r="B63" t="s">
        <v>65</v>
      </c>
      <c r="C63" t="s">
        <v>66</v>
      </c>
      <c r="D63" t="s">
        <v>67</v>
      </c>
    </row>
  </sheetData>
  <mergeCells count="32">
    <mergeCell ref="A1:I1"/>
    <mergeCell ref="A18:F18"/>
    <mergeCell ref="A3:I3"/>
    <mergeCell ref="A5:C5"/>
    <mergeCell ref="D5:E5"/>
    <mergeCell ref="F5:G5"/>
    <mergeCell ref="H5:I5"/>
    <mergeCell ref="A6:B6"/>
    <mergeCell ref="C6:D6"/>
    <mergeCell ref="F6:G6"/>
    <mergeCell ref="H6:I6"/>
    <mergeCell ref="A8:I10"/>
    <mergeCell ref="A11:I13"/>
    <mergeCell ref="A14:I15"/>
    <mergeCell ref="A16:I16"/>
    <mergeCell ref="A17:F17"/>
    <mergeCell ref="A19:F19"/>
    <mergeCell ref="A20:F20"/>
    <mergeCell ref="A21:F21"/>
    <mergeCell ref="A22:F22"/>
    <mergeCell ref="A23:F23"/>
    <mergeCell ref="A24:F24"/>
    <mergeCell ref="A25:F25"/>
    <mergeCell ref="A26:F26"/>
    <mergeCell ref="A27:F27"/>
    <mergeCell ref="A28:F28"/>
    <mergeCell ref="B29:I29"/>
    <mergeCell ref="G38:I38"/>
    <mergeCell ref="A46:H46"/>
    <mergeCell ref="A33:I33"/>
    <mergeCell ref="G39:I39"/>
    <mergeCell ref="A35:I35"/>
  </mergeCells>
  <pageMargins left="0.7" right="0.7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Szcześniak</dc:creator>
  <cp:lastModifiedBy>Paulina Raban</cp:lastModifiedBy>
  <cp:lastPrinted>2023-03-21T14:11:11Z</cp:lastPrinted>
  <dcterms:created xsi:type="dcterms:W3CDTF">2022-10-04T07:44:28Z</dcterms:created>
  <dcterms:modified xsi:type="dcterms:W3CDTF">2023-03-29T11:43:25Z</dcterms:modified>
</cp:coreProperties>
</file>